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lia\Downloads\"/>
    </mc:Choice>
  </mc:AlternateContent>
  <xr:revisionPtr revIDLastSave="0" documentId="13_ncr:1_{C6AEC49B-6424-4186-8648-B70F161E3D5B}" xr6:coauthVersionLast="47" xr6:coauthVersionMax="47" xr10:uidLastSave="{00000000-0000-0000-0000-000000000000}"/>
  <workbookProtection workbookAlgorithmName="SHA-512" workbookHashValue="1fsXi5f0wv66dzlKtCjcDZFeKA8Z4nXj6zf7madSTrsgXKBRgsAh6/PFZ9KlD8LxiIAmCMBh9nr7fxOp5HxvvA==" workbookSaltValue="9tEt8ITni3r71uZbH0cyug==" workbookSpinCount="100000" lockStructure="1"/>
  <bookViews>
    <workbookView xWindow="-110" yWindow="-110" windowWidth="21820" windowHeight="13900" tabRatio="547" xr2:uid="{3AFAF123-EB7D-4315-871F-A89381EE39AA}"/>
  </bookViews>
  <sheets>
    <sheet name="Bewegt!" sheetId="2" r:id="rId1"/>
    <sheet name="Tabelle1" sheetId="1" state="hidden" r:id="rId2"/>
  </sheets>
  <definedNames>
    <definedName name="_xlnm.Print_Area" localSheetId="0">'Bewegt!'!$A$1:$O$36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1" l="1"/>
  <c r="K10" i="1"/>
  <c r="J10" i="1"/>
  <c r="K11" i="1"/>
  <c r="L11" i="1"/>
  <c r="K9" i="1"/>
  <c r="L9" i="1"/>
  <c r="K8" i="1"/>
  <c r="L8" i="1"/>
  <c r="L7" i="1"/>
  <c r="K7" i="1"/>
  <c r="J7" i="1"/>
  <c r="J11" i="1"/>
  <c r="E14" i="2" s="1"/>
  <c r="J9" i="1"/>
  <c r="E13" i="2" s="1"/>
  <c r="J8" i="1"/>
  <c r="L6" i="1"/>
  <c r="K6" i="1"/>
  <c r="J6" i="1"/>
  <c r="L5" i="1"/>
  <c r="K5" i="1"/>
  <c r="J5" i="1"/>
  <c r="L4" i="1"/>
  <c r="K4" i="1"/>
  <c r="J4" i="1"/>
  <c r="L3" i="1"/>
  <c r="K3" i="1"/>
  <c r="J3" i="1"/>
  <c r="E12" i="2" s="1"/>
  <c r="C18" i="2" l="1"/>
</calcChain>
</file>

<file path=xl/sharedStrings.xml><?xml version="1.0" encoding="utf-8"?>
<sst xmlns="http://schemas.openxmlformats.org/spreadsheetml/2006/main" count="43" uniqueCount="34">
  <si>
    <t>Rückerstattung</t>
  </si>
  <si>
    <t>ÖGK</t>
  </si>
  <si>
    <t>SVS</t>
  </si>
  <si>
    <t>BVAEB</t>
  </si>
  <si>
    <t>30 Min</t>
  </si>
  <si>
    <t>45 Min</t>
  </si>
  <si>
    <t>60 Min</t>
  </si>
  <si>
    <t>Hausbesuch bis</t>
  </si>
  <si>
    <t>km-Geld</t>
  </si>
  <si>
    <t xml:space="preserve">Kosten </t>
  </si>
  <si>
    <t>0 -15 km</t>
  </si>
  <si>
    <t>16-25 km</t>
  </si>
  <si>
    <t>26-35 km</t>
  </si>
  <si>
    <t>ab 46 km</t>
  </si>
  <si>
    <t>36-45 km</t>
  </si>
  <si>
    <t>Krankenkassen</t>
  </si>
  <si>
    <t>Verordnung</t>
  </si>
  <si>
    <t>PT01 (30 Min.)</t>
  </si>
  <si>
    <t>PT02 (45 Min.)</t>
  </si>
  <si>
    <t>PT03 (60 Min.)</t>
  </si>
  <si>
    <t>Betrag</t>
  </si>
  <si>
    <t>Bitte wählen</t>
  </si>
  <si>
    <t>Krankenkasse:</t>
  </si>
  <si>
    <t>Verordnung:</t>
  </si>
  <si>
    <t>Die Kosten pro Einheit sind ohne Gewähr. Die Angaben sind für das Endhonorar nicht bindend!</t>
  </si>
  <si>
    <t>Kostenberechnung</t>
  </si>
  <si>
    <t>Bitte wählen Sie Ihre Krankenkasse aus, damit die Zuschüsse abgezogen werden.</t>
  </si>
  <si>
    <r>
      <t xml:space="preserve">Berechnen Sie hier den Selbstkostenanteil </t>
    </r>
    <r>
      <rPr>
        <b/>
        <sz val="14"/>
        <color theme="1"/>
        <rFont val="Calibri Light"/>
        <family val="2"/>
        <scheme val="major"/>
      </rPr>
      <t>pro</t>
    </r>
    <r>
      <rPr>
        <sz val="14"/>
        <color theme="1"/>
        <rFont val="Calibri Light"/>
        <family val="2"/>
        <scheme val="major"/>
      </rPr>
      <t xml:space="preserve"> Therapieeinheit.</t>
    </r>
  </si>
  <si>
    <t>Selbstkostenanteil pro Einheit</t>
  </si>
  <si>
    <t>Die Art der Verordnung und die Entfernung in Kilometern (von Maishofen aus)</t>
  </si>
  <si>
    <t>füllen Sie darunter ein.</t>
  </si>
  <si>
    <r>
      <t xml:space="preserve">Kilometer </t>
    </r>
    <r>
      <rPr>
        <b/>
        <sz val="14"/>
        <color theme="1"/>
        <rFont val="Calibri Light"/>
        <family val="2"/>
        <scheme val="major"/>
      </rPr>
      <t>einfach</t>
    </r>
    <r>
      <rPr>
        <sz val="14"/>
        <color theme="1"/>
        <rFont val="Calibri Light"/>
        <family val="2"/>
        <scheme val="major"/>
      </rPr>
      <t>:</t>
    </r>
  </si>
  <si>
    <t>Kosten Kilian</t>
  </si>
  <si>
    <t>Stand: 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</si>
</sst>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24"/>
      <color rgb="FF096375"/>
      <name val="Calibri Light"/>
      <family val="2"/>
      <scheme val="major"/>
    </font>
    <font>
      <sz val="22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8"/>
      <color rgb="FF1E1E1E"/>
      <name val="Calibri Light"/>
      <family val="2"/>
      <scheme val="major"/>
    </font>
    <font>
      <b/>
      <sz val="14"/>
      <color theme="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D590"/>
        <bgColor indexed="64"/>
      </patternFill>
    </fill>
    <fill>
      <patternFill patternType="solid">
        <fgColor rgb="FF096375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1CB26"/>
      </left>
      <right/>
      <top style="medium">
        <color rgb="FFB1CB26"/>
      </top>
      <bottom/>
      <diagonal/>
    </border>
    <border>
      <left/>
      <right/>
      <top style="medium">
        <color rgb="FFB1CB26"/>
      </top>
      <bottom/>
      <diagonal/>
    </border>
    <border>
      <left/>
      <right style="medium">
        <color rgb="FFB1CB26"/>
      </right>
      <top style="medium">
        <color rgb="FFB1CB26"/>
      </top>
      <bottom/>
      <diagonal/>
    </border>
    <border>
      <left style="medium">
        <color rgb="FFB1CB26"/>
      </left>
      <right/>
      <top/>
      <bottom/>
      <diagonal/>
    </border>
    <border>
      <left/>
      <right style="medium">
        <color rgb="FFB1CB26"/>
      </right>
      <top/>
      <bottom/>
      <diagonal/>
    </border>
    <border>
      <left style="medium">
        <color rgb="FFB1CB26"/>
      </left>
      <right/>
      <top/>
      <bottom style="medium">
        <color rgb="FFB1CB26"/>
      </bottom>
      <diagonal/>
    </border>
    <border>
      <left/>
      <right/>
      <top/>
      <bottom style="medium">
        <color rgb="FFB1CB26"/>
      </bottom>
      <diagonal/>
    </border>
    <border>
      <left/>
      <right style="medium">
        <color rgb="FFB1CB26"/>
      </right>
      <top/>
      <bottom style="medium">
        <color rgb="FFB1CB26"/>
      </bottom>
      <diagonal/>
    </border>
    <border>
      <left style="thin">
        <color rgb="FF096375"/>
      </left>
      <right/>
      <top/>
      <bottom/>
      <diagonal/>
    </border>
    <border>
      <left style="medium">
        <color rgb="FF096375"/>
      </left>
      <right/>
      <top style="medium">
        <color rgb="FF096375"/>
      </top>
      <bottom style="medium">
        <color rgb="FF096375"/>
      </bottom>
      <diagonal/>
    </border>
    <border>
      <left/>
      <right/>
      <top style="medium">
        <color rgb="FF096375"/>
      </top>
      <bottom style="medium">
        <color rgb="FF096375"/>
      </bottom>
      <diagonal/>
    </border>
    <border>
      <left/>
      <right style="medium">
        <color rgb="FF096375"/>
      </right>
      <top style="medium">
        <color rgb="FF096375"/>
      </top>
      <bottom style="medium">
        <color rgb="FF09637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44" fontId="1" fillId="0" borderId="2" xfId="1" applyBorder="1"/>
    <xf numFmtId="44" fontId="0" fillId="0" borderId="2" xfId="0" applyNumberFormat="1" applyBorder="1"/>
    <xf numFmtId="44" fontId="0" fillId="0" borderId="3" xfId="0" applyNumberFormat="1" applyBorder="1"/>
    <xf numFmtId="0" fontId="0" fillId="0" borderId="4" xfId="0" applyBorder="1"/>
    <xf numFmtId="44" fontId="1" fillId="0" borderId="0" xfId="1" applyBorder="1"/>
    <xf numFmtId="44" fontId="0" fillId="0" borderId="0" xfId="0" applyNumberFormat="1"/>
    <xf numFmtId="44" fontId="0" fillId="0" borderId="5" xfId="0" applyNumberFormat="1" applyBorder="1"/>
    <xf numFmtId="0" fontId="0" fillId="0" borderId="6" xfId="0" applyBorder="1"/>
    <xf numFmtId="0" fontId="0" fillId="0" borderId="7" xfId="0" applyBorder="1"/>
    <xf numFmtId="44" fontId="1" fillId="0" borderId="7" xfId="1" applyBorder="1"/>
    <xf numFmtId="44" fontId="0" fillId="0" borderId="7" xfId="0" applyNumberFormat="1" applyBorder="1"/>
    <xf numFmtId="44" fontId="0" fillId="0" borderId="8" xfId="0" applyNumberFormat="1" applyBorder="1"/>
    <xf numFmtId="0" fontId="0" fillId="0" borderId="9" xfId="0" applyBorder="1"/>
    <xf numFmtId="0" fontId="0" fillId="0" borderId="10" xfId="0" applyBorder="1"/>
    <xf numFmtId="44" fontId="1" fillId="0" borderId="10" xfId="1" applyBorder="1"/>
    <xf numFmtId="44" fontId="0" fillId="0" borderId="10" xfId="0" applyNumberFormat="1" applyBorder="1"/>
    <xf numFmtId="44" fontId="0" fillId="0" borderId="11" xfId="0" applyNumberFormat="1" applyBorder="1"/>
    <xf numFmtId="44" fontId="1" fillId="5" borderId="2" xfId="1" applyFill="1" applyBorder="1"/>
    <xf numFmtId="44" fontId="1" fillId="5" borderId="0" xfId="1" applyFill="1" applyBorder="1"/>
    <xf numFmtId="44" fontId="1" fillId="5" borderId="7" xfId="1" applyFill="1" applyBorder="1"/>
    <xf numFmtId="44" fontId="1" fillId="5" borderId="10" xfId="1" applyFill="1" applyBorder="1"/>
    <xf numFmtId="0" fontId="2" fillId="2" borderId="0" xfId="0" applyFont="1" applyFill="1" applyProtection="1"/>
    <xf numFmtId="0" fontId="2" fillId="0" borderId="0" xfId="0" applyFont="1" applyProtection="1"/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horizontal="left" vertical="center"/>
    </xf>
    <xf numFmtId="164" fontId="2" fillId="2" borderId="0" xfId="0" applyNumberFormat="1" applyFont="1" applyFill="1" applyProtection="1"/>
    <xf numFmtId="0" fontId="6" fillId="2" borderId="12" xfId="0" applyFont="1" applyFill="1" applyBorder="1" applyAlignment="1" applyProtection="1">
      <alignment horizontal="left" vertical="center"/>
    </xf>
    <xf numFmtId="0" fontId="6" fillId="2" borderId="15" xfId="0" applyFont="1" applyFill="1" applyBorder="1" applyAlignment="1" applyProtection="1">
      <alignment horizontal="left" vertical="center"/>
    </xf>
    <xf numFmtId="0" fontId="6" fillId="2" borderId="17" xfId="0" applyFont="1" applyFill="1" applyBorder="1" applyAlignment="1" applyProtection="1">
      <alignment horizontal="left" vertical="center"/>
    </xf>
    <xf numFmtId="0" fontId="6" fillId="2" borderId="0" xfId="0" applyFont="1" applyFill="1" applyProtection="1"/>
    <xf numFmtId="0" fontId="9" fillId="2" borderId="0" xfId="0" applyFont="1" applyFill="1" applyProtection="1"/>
    <xf numFmtId="0" fontId="2" fillId="2" borderId="20" xfId="0" applyFont="1" applyFill="1" applyBorder="1" applyProtection="1"/>
    <xf numFmtId="0" fontId="7" fillId="2" borderId="21" xfId="0" applyFont="1" applyFill="1" applyBorder="1" applyAlignment="1" applyProtection="1">
      <alignment horizontal="center" vertical="center" wrapText="1"/>
    </xf>
    <xf numFmtId="164" fontId="10" fillId="4" borderId="22" xfId="0" applyNumberFormat="1" applyFont="1" applyFill="1" applyBorder="1" applyAlignment="1" applyProtection="1">
      <alignment horizontal="center" vertical="center"/>
    </xf>
    <xf numFmtId="164" fontId="10" fillId="4" borderId="23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1" fontId="8" fillId="3" borderId="18" xfId="0" applyNumberFormat="1" applyFont="1" applyFill="1" applyBorder="1" applyAlignment="1" applyProtection="1">
      <alignment horizontal="center" vertical="center"/>
      <protection locked="0"/>
    </xf>
    <xf numFmtId="1" fontId="8" fillId="3" borderId="19" xfId="0" applyNumberFormat="1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096375"/>
      <color rgb="FF4FB8A3"/>
      <color rgb="FFB7D590"/>
      <color rgb="FFB1CB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468309</xdr:colOff>
      <xdr:row>1</xdr:row>
      <xdr:rowOff>206387</xdr:rowOff>
    </xdr:from>
    <xdr:to>
      <xdr:col>14</xdr:col>
      <xdr:colOff>746122</xdr:colOff>
      <xdr:row>10</xdr:row>
      <xdr:rowOff>127013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53B87FE-BA21-BE82-D9B7-B7AC4E067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8497" y="388950"/>
          <a:ext cx="2563813" cy="256381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E4A428-D7FA-4A4A-9321-B1D4ECE3E754}" name="Tabelle1" displayName="Tabelle1" ref="B16:B20" totalsRowShown="0">
  <autoFilter ref="B16:B20" xr:uid="{31E4A428-D7FA-4A4A-9321-B1D4ECE3E754}"/>
  <tableColumns count="1">
    <tableColumn id="1" xr3:uid="{6EB9D053-C759-4706-B35A-69E9E7FF260F}" name="Krankenkass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660B32-9C36-4367-A756-F8C66AB37A31}" name="Tabelle2" displayName="Tabelle2" ref="D16:D20" totalsRowShown="0">
  <autoFilter ref="D16:D20" xr:uid="{18660B32-9C36-4367-A756-F8C66AB37A31}"/>
  <tableColumns count="1">
    <tableColumn id="1" xr3:uid="{1C420E07-31CB-4D56-9E85-FBFAD938ED93}" name="Verordn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4F98E-5C18-468E-AFAA-F7F46F62AF21}">
  <sheetPr codeName="Tabelle1"/>
  <dimension ref="A1:O36"/>
  <sheetViews>
    <sheetView tabSelected="1" zoomScale="80" zoomScaleNormal="80" workbookViewId="0">
      <selection activeCell="C14" sqref="C14:D14"/>
    </sheetView>
  </sheetViews>
  <sheetFormatPr baseColWidth="10" defaultColWidth="10.90625" defaultRowHeight="14.5" x14ac:dyDescent="0.35"/>
  <cols>
    <col min="1" max="1" width="12.6328125" style="25" customWidth="1"/>
    <col min="2" max="2" width="24.453125" style="25" customWidth="1"/>
    <col min="3" max="3" width="15.6328125" style="25" customWidth="1"/>
    <col min="4" max="4" width="2" style="25" customWidth="1"/>
    <col min="5" max="5" width="10.90625" style="25" hidden="1" customWidth="1"/>
    <col min="6" max="16384" width="10.90625" style="25"/>
  </cols>
  <sheetData>
    <row r="1" spans="1:15" x14ac:dyDescent="0.3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36.65" customHeight="1" x14ac:dyDescent="0.3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1" x14ac:dyDescent="0.35">
      <c r="A3" s="24"/>
      <c r="B3" s="26" t="s">
        <v>25</v>
      </c>
      <c r="C3" s="27"/>
      <c r="D3" s="27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28" customHeight="1" x14ac:dyDescent="0.35">
      <c r="A4" s="24"/>
      <c r="B4" s="28"/>
      <c r="C4" s="28"/>
      <c r="D4" s="28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18.5" x14ac:dyDescent="0.35">
      <c r="A5" s="24"/>
      <c r="B5" s="29" t="s">
        <v>27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ht="18.5" x14ac:dyDescent="0.35">
      <c r="A6" s="24"/>
      <c r="B6" s="29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ht="18.5" x14ac:dyDescent="0.35">
      <c r="A7" s="24"/>
      <c r="B7" s="29" t="s">
        <v>26</v>
      </c>
      <c r="C7" s="24"/>
      <c r="D7" s="24"/>
      <c r="E7" s="24" t="s">
        <v>20</v>
      </c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ht="18.5" x14ac:dyDescent="0.35">
      <c r="A8" s="24"/>
      <c r="B8" s="29" t="s">
        <v>29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ht="18.5" x14ac:dyDescent="0.35">
      <c r="A9" s="24"/>
      <c r="B9" s="29" t="s">
        <v>30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8.5" x14ac:dyDescent="0.35">
      <c r="A10" s="24"/>
      <c r="B10" s="29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ht="18.5" x14ac:dyDescent="0.35">
      <c r="A11" s="24"/>
      <c r="B11" s="2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5" ht="15" thickBot="1" x14ac:dyDescent="0.4">
      <c r="A12" s="24"/>
      <c r="B12" s="24"/>
      <c r="C12" s="24"/>
      <c r="D12" s="24"/>
      <c r="E12" s="30" t="str">
        <f>IF(AND(C13=Tabelle1!J2,C14=Tabelle1!D17),Tabelle1!J3,IF(AND(C13=Tabelle1!B17,'Bewegt!'!C14=Tabelle1!D18),Tabelle1!J4,IF(AND(C13=Tabelle1!B17,'Bewegt!'!C14=Tabelle1!D19),Tabelle1!J5,IF(AND(C13=Tabelle1!B18,'Bewegt!'!C14=Tabelle1!D17),Tabelle1!K3,IF(AND(C13=Tabelle1!B18,C14=Tabelle1!D18),Tabelle1!K4,IF(AND(C13=Tabelle1!B18,C14=Tabelle1!D19),Tabelle1!K5,IF(AND(C13=Tabelle1!B19,C14=Tabelle1!D17),Tabelle1!L3,IF(AND(C13=Tabelle1!B19,C14=Tabelle1!D18),Tabelle1!L4,IF(AND(C13=Tabelle1!B19,C14=Tabelle1!D19),Tabelle1!L5,"ERROR")))))))))</f>
        <v>ERROR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ht="18.5" x14ac:dyDescent="0.35">
      <c r="A13" s="24"/>
      <c r="B13" s="31" t="s">
        <v>22</v>
      </c>
      <c r="C13" s="40" t="s">
        <v>21</v>
      </c>
      <c r="D13" s="41"/>
      <c r="E13" s="30" t="str">
        <f>IF(AND(C13=Tabelle1!B17,'Bewegt!'!C15&lt;16),Tabelle1!J6,IF(AND(C13=Tabelle1!B17,C15&gt;15,C15&lt;26),Tabelle1!J7,IF(AND(C13=Tabelle1!B17,C15&gt;25,C15&lt;36),Tabelle1!J8,IF(AND(C13=Tabelle1!B17,C15&gt;35,C15&lt;46),Tabelle1!J9,IF(AND(C13=Tabelle1!B17,C15&gt;45),Tabelle1!J10,IF(AND(C13=Tabelle1!B18,C15&lt;16),Tabelle1!K6,IF(AND(C13=Tabelle1!B18,C15&gt;15,C15&lt;26),Tabelle1!K7,IF(AND(C13=Tabelle1!B18,C15&gt;25,C15&lt;36),Tabelle1!K8,IF(AND(C13=Tabelle1!B18,C15&gt;35,C15&lt;46),Tabelle1!K9,IF(AND(C13=Tabelle1!B18,C15&gt;45),Tabelle1!K10,IF(AND(C13=Tabelle1!B19,C15&lt;16),Tabelle1!L6,IF(AND(C13=Tabelle1!B19,C15&gt;15,C15&lt;26),Tabelle1!L7,IF(AND(C13=Tabelle1!B19,C15&gt;25,C15&lt;36),Tabelle1!L8,IF(AND(C13=Tabelle1!B19,C15&gt;35,C15&lt;46),Tabelle1!L9,IF(AND(C13=Tabelle1!B19,C15&gt;45),Tabelle1!L10,"ERROR")))))))))))))))</f>
        <v>ERROR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ht="18.649999999999999" customHeight="1" x14ac:dyDescent="0.35">
      <c r="A14" s="24"/>
      <c r="B14" s="32" t="s">
        <v>23</v>
      </c>
      <c r="C14" s="42" t="s">
        <v>21</v>
      </c>
      <c r="D14" s="43"/>
      <c r="E14" s="30" t="str">
        <f>IF(C13=Tabelle1!B17,(C15*2*Tabelle1!J11),IF(C13=Tabelle1!B18,(C15*2*Tabelle1!K11),IF(C13=Tabelle1!B19,(C15*2*Tabelle1!L11),"ERROR")))</f>
        <v>ERROR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ht="19" thickBot="1" x14ac:dyDescent="0.4">
      <c r="A15" s="24"/>
      <c r="B15" s="33" t="s">
        <v>31</v>
      </c>
      <c r="C15" s="44">
        <v>0</v>
      </c>
      <c r="D15" s="45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ht="18.5" x14ac:dyDescent="0.45">
      <c r="A16" s="24"/>
      <c r="B16" s="34"/>
      <c r="C16" s="34"/>
      <c r="D16" s="3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ht="19" thickBot="1" x14ac:dyDescent="0.5">
      <c r="A17" s="24"/>
      <c r="B17" s="34"/>
      <c r="C17" s="34"/>
      <c r="D17" s="34"/>
      <c r="E17" s="35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ht="37.5" thickBot="1" x14ac:dyDescent="0.4">
      <c r="A18" s="24"/>
      <c r="B18" s="37" t="s">
        <v>28</v>
      </c>
      <c r="C18" s="38">
        <f>SUM(E12:E14)</f>
        <v>0</v>
      </c>
      <c r="D18" s="39"/>
      <c r="E18" s="24"/>
      <c r="F18" s="36"/>
      <c r="G18" s="24"/>
      <c r="H18" s="24"/>
      <c r="I18" s="24"/>
      <c r="J18" s="24"/>
      <c r="K18" s="24"/>
      <c r="L18" s="24"/>
      <c r="M18" s="24"/>
      <c r="N18" s="24"/>
      <c r="O18" s="24"/>
    </row>
    <row r="19" spans="1:15" x14ac:dyDescent="0.3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x14ac:dyDescent="0.3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pans="1:15" x14ac:dyDescent="0.3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5" x14ac:dyDescent="0.3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pans="1:15" x14ac:dyDescent="0.3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x14ac:dyDescent="0.35">
      <c r="A24" s="24"/>
      <c r="B24" s="24" t="s">
        <v>24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15" x14ac:dyDescent="0.35">
      <c r="A25" s="24"/>
      <c r="B25" s="25" t="s">
        <v>33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5" x14ac:dyDescent="0.3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 x14ac:dyDescent="0.3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 x14ac:dyDescent="0.3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x14ac:dyDescent="0.3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spans="1:15" x14ac:dyDescent="0.3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5" x14ac:dyDescent="0.3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5" x14ac:dyDescent="0.3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1:15" x14ac:dyDescent="0.3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3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3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3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sheetProtection algorithmName="SHA-512" hashValue="mI6nB/k2PxVGJFvdNt/Is+/xL6XQSAYTtc/j893b/djmUUifiZCnUnlcqUfePKEVdOSrsNlS2tSRCMDcszOqJg==" saltValue="Gx3L6ZuXULn9jpFEj2WS0w==" spinCount="100000" sheet="1" objects="1" scenarios="1" selectLockedCells="1"/>
  <mergeCells count="4">
    <mergeCell ref="C18:D18"/>
    <mergeCell ref="C13:D13"/>
    <mergeCell ref="C14:D14"/>
    <mergeCell ref="C15:D15"/>
  </mergeCells>
  <dataValidations count="1">
    <dataValidation type="whole" allowBlank="1" showInputMessage="1" showErrorMessage="1" sqref="C15" xr:uid="{2D56AE24-8310-4DCA-B10B-EAB2A827487A}">
      <formula1>0</formula1>
      <formula2>100</formula2>
    </dataValidation>
  </dataValidations>
  <pageMargins left="0.7" right="0.7" top="0.78740157499999996" bottom="0.78740157499999996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519B660-AA6A-424D-95FA-24432B8D0B22}">
          <x14:formula1>
            <xm:f>Tabelle1!$B$17:$B$20</xm:f>
          </x14:formula1>
          <xm:sqref>C13</xm:sqref>
        </x14:dataValidation>
        <x14:dataValidation type="list" allowBlank="1" showInputMessage="1" showErrorMessage="1" xr:uid="{66000AC0-3B18-4987-AB0B-7111DCDBC47F}">
          <x14:formula1>
            <xm:f>Tabelle1!$D$17:$D$20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B5BBB-AFF1-4C4C-8827-C0506D8114A2}">
  <sheetPr codeName="Tabelle2"/>
  <dimension ref="B1:L20"/>
  <sheetViews>
    <sheetView topLeftCell="B1" workbookViewId="0">
      <selection activeCell="D17" sqref="D17"/>
    </sheetView>
  </sheetViews>
  <sheetFormatPr baseColWidth="10" defaultColWidth="10.7265625" defaultRowHeight="14.5" x14ac:dyDescent="0.35"/>
  <cols>
    <col min="2" max="2" width="15.6328125" customWidth="1"/>
    <col min="4" max="4" width="12.81640625" customWidth="1"/>
    <col min="5" max="5" width="13.26953125" bestFit="1" customWidth="1"/>
  </cols>
  <sheetData>
    <row r="1" spans="2:12" x14ac:dyDescent="0.35">
      <c r="F1" t="s">
        <v>0</v>
      </c>
      <c r="J1" t="s">
        <v>9</v>
      </c>
    </row>
    <row r="2" spans="2:12" x14ac:dyDescent="0.35">
      <c r="D2" t="s">
        <v>32</v>
      </c>
      <c r="F2" t="s">
        <v>1</v>
      </c>
      <c r="G2" t="s">
        <v>2</v>
      </c>
      <c r="H2" t="s">
        <v>3</v>
      </c>
      <c r="J2" t="s">
        <v>1</v>
      </c>
      <c r="K2" t="s">
        <v>2</v>
      </c>
      <c r="L2" t="s">
        <v>3</v>
      </c>
    </row>
    <row r="3" spans="2:12" x14ac:dyDescent="0.35">
      <c r="B3" s="1" t="s">
        <v>4</v>
      </c>
      <c r="C3" s="2"/>
      <c r="D3" s="3">
        <v>54</v>
      </c>
      <c r="E3" s="2"/>
      <c r="F3" s="20">
        <v>30.4</v>
      </c>
      <c r="G3" s="20">
        <v>27.77</v>
      </c>
      <c r="H3" s="20">
        <v>34.200000000000003</v>
      </c>
      <c r="I3" s="2"/>
      <c r="J3" s="3">
        <f>D3-F3</f>
        <v>23.6</v>
      </c>
      <c r="K3" s="4">
        <f>D3-G3</f>
        <v>26.23</v>
      </c>
      <c r="L3" s="5">
        <f>D3-H3</f>
        <v>19.799999999999997</v>
      </c>
    </row>
    <row r="4" spans="2:12" x14ac:dyDescent="0.35">
      <c r="B4" s="6" t="s">
        <v>5</v>
      </c>
      <c r="D4" s="7">
        <v>80</v>
      </c>
      <c r="F4" s="21">
        <v>45.61</v>
      </c>
      <c r="G4" s="21">
        <v>41.66</v>
      </c>
      <c r="H4" s="21">
        <v>51.31</v>
      </c>
      <c r="J4" s="8">
        <f>D4-F4</f>
        <v>34.39</v>
      </c>
      <c r="K4" s="8">
        <f>D4-G4</f>
        <v>38.340000000000003</v>
      </c>
      <c r="L4" s="9">
        <f>D4-H4</f>
        <v>28.689999999999998</v>
      </c>
    </row>
    <row r="5" spans="2:12" x14ac:dyDescent="0.35">
      <c r="B5" s="10" t="s">
        <v>6</v>
      </c>
      <c r="C5" s="11"/>
      <c r="D5" s="12">
        <v>107</v>
      </c>
      <c r="E5" s="11"/>
      <c r="F5" s="22">
        <v>60.82</v>
      </c>
      <c r="G5" s="22">
        <v>55.55</v>
      </c>
      <c r="H5" s="22">
        <v>68.42</v>
      </c>
      <c r="I5" s="11"/>
      <c r="J5" s="13">
        <f>D5-F5</f>
        <v>46.18</v>
      </c>
      <c r="K5" s="13">
        <f>D5-G5</f>
        <v>51.45</v>
      </c>
      <c r="L5" s="14">
        <f>D5-H5</f>
        <v>38.58</v>
      </c>
    </row>
    <row r="6" spans="2:12" x14ac:dyDescent="0.35">
      <c r="B6" s="1" t="s">
        <v>7</v>
      </c>
      <c r="C6" s="2" t="s">
        <v>10</v>
      </c>
      <c r="D6" s="3">
        <v>35</v>
      </c>
      <c r="E6" s="2"/>
      <c r="F6" s="20">
        <v>28</v>
      </c>
      <c r="G6" s="20">
        <v>27.77</v>
      </c>
      <c r="H6" s="20">
        <v>34.200000000000003</v>
      </c>
      <c r="I6" s="2"/>
      <c r="J6" s="4">
        <f>$D$6-F6</f>
        <v>7</v>
      </c>
      <c r="K6" s="4">
        <f>$D$6-G6</f>
        <v>7.23</v>
      </c>
      <c r="L6" s="5">
        <f>$D$6-H6</f>
        <v>0.79999999999999716</v>
      </c>
    </row>
    <row r="7" spans="2:12" x14ac:dyDescent="0.35">
      <c r="B7" s="6"/>
      <c r="C7" t="s">
        <v>11</v>
      </c>
      <c r="D7" s="7">
        <v>40</v>
      </c>
      <c r="F7" s="20">
        <v>30.4</v>
      </c>
      <c r="G7" s="20">
        <v>27.77</v>
      </c>
      <c r="H7" s="20">
        <v>34.200000000000003</v>
      </c>
      <c r="J7" s="8">
        <f>$D$7-F7</f>
        <v>9.6000000000000014</v>
      </c>
      <c r="K7" s="8">
        <f>$D$7-G7</f>
        <v>12.23</v>
      </c>
      <c r="L7" s="9">
        <f>$D$7-H7</f>
        <v>5.7999999999999972</v>
      </c>
    </row>
    <row r="8" spans="2:12" x14ac:dyDescent="0.35">
      <c r="B8" s="6"/>
      <c r="C8" t="s">
        <v>12</v>
      </c>
      <c r="D8" s="7">
        <v>45</v>
      </c>
      <c r="F8" s="20">
        <v>30.4</v>
      </c>
      <c r="G8" s="20">
        <v>27.77</v>
      </c>
      <c r="H8" s="20">
        <v>34.200000000000003</v>
      </c>
      <c r="J8" s="8">
        <f>$D$8-F8</f>
        <v>14.600000000000001</v>
      </c>
      <c r="K8" s="8">
        <f t="shared" ref="K8:L8" si="0">$D$8-G8</f>
        <v>17.23</v>
      </c>
      <c r="L8" s="9">
        <f t="shared" si="0"/>
        <v>10.799999999999997</v>
      </c>
    </row>
    <row r="9" spans="2:12" x14ac:dyDescent="0.35">
      <c r="B9" s="6"/>
      <c r="C9" t="s">
        <v>14</v>
      </c>
      <c r="D9" s="7">
        <v>50</v>
      </c>
      <c r="F9" s="20">
        <v>30.4</v>
      </c>
      <c r="G9" s="20">
        <v>27.77</v>
      </c>
      <c r="H9" s="20">
        <v>34.200000000000003</v>
      </c>
      <c r="J9" s="8">
        <f>$D$9-F9</f>
        <v>19.600000000000001</v>
      </c>
      <c r="K9" s="8">
        <f t="shared" ref="K9:L9" si="1">$D$9-G9</f>
        <v>22.23</v>
      </c>
      <c r="L9" s="9">
        <f t="shared" si="1"/>
        <v>15.799999999999997</v>
      </c>
    </row>
    <row r="10" spans="2:12" x14ac:dyDescent="0.35">
      <c r="B10" s="10"/>
      <c r="C10" s="11" t="s">
        <v>13</v>
      </c>
      <c r="D10" s="12">
        <v>55</v>
      </c>
      <c r="E10" s="11"/>
      <c r="F10" s="20">
        <v>30.4</v>
      </c>
      <c r="G10" s="20">
        <v>27.77</v>
      </c>
      <c r="H10" s="20">
        <v>34.200000000000003</v>
      </c>
      <c r="I10" s="11"/>
      <c r="J10" s="13">
        <f>D10-F10</f>
        <v>24.6</v>
      </c>
      <c r="K10" s="13">
        <f>D10-G10</f>
        <v>27.23</v>
      </c>
      <c r="L10" s="14">
        <f>D10-H10</f>
        <v>20.799999999999997</v>
      </c>
    </row>
    <row r="11" spans="2:12" x14ac:dyDescent="0.35">
      <c r="B11" s="15" t="s">
        <v>8</v>
      </c>
      <c r="C11" s="16"/>
      <c r="D11" s="17">
        <v>0.5</v>
      </c>
      <c r="E11" s="16"/>
      <c r="F11" s="23">
        <v>0.4</v>
      </c>
      <c r="G11" s="23">
        <v>0.4</v>
      </c>
      <c r="H11" s="23">
        <v>0.45</v>
      </c>
      <c r="I11" s="16"/>
      <c r="J11" s="18">
        <f>$D$11-F11</f>
        <v>9.9999999999999978E-2</v>
      </c>
      <c r="K11" s="18">
        <f t="shared" ref="K11:L11" si="2">$D$11-G11</f>
        <v>9.9999999999999978E-2</v>
      </c>
      <c r="L11" s="19">
        <f t="shared" si="2"/>
        <v>4.9999999999999989E-2</v>
      </c>
    </row>
    <row r="16" spans="2:12" x14ac:dyDescent="0.35">
      <c r="B16" t="s">
        <v>15</v>
      </c>
      <c r="D16" t="s">
        <v>16</v>
      </c>
    </row>
    <row r="17" spans="2:4" x14ac:dyDescent="0.35">
      <c r="B17" t="s">
        <v>1</v>
      </c>
      <c r="D17" t="s">
        <v>17</v>
      </c>
    </row>
    <row r="18" spans="2:4" x14ac:dyDescent="0.35">
      <c r="B18" t="s">
        <v>2</v>
      </c>
      <c r="D18" t="s">
        <v>18</v>
      </c>
    </row>
    <row r="19" spans="2:4" x14ac:dyDescent="0.35">
      <c r="B19" t="s">
        <v>3</v>
      </c>
      <c r="D19" t="s">
        <v>19</v>
      </c>
    </row>
    <row r="20" spans="2:4" x14ac:dyDescent="0.35">
      <c r="B20" t="s">
        <v>21</v>
      </c>
      <c r="D20" t="s">
        <v>21</v>
      </c>
    </row>
  </sheetData>
  <sheetProtection algorithmName="SHA-512" hashValue="KZFs3jGkOHEYy2VHtQ6tvODKa3z8O5Jk596b0qqhEvUGMLr6fnbYjjnl+78/M/UeQPSlSZabssff/3BiJ9A+fg==" saltValue="Ite18nfmx4c1r6nGewlV6w==" spinCount="100000" sheet="1" objects="1" scenarios="1"/>
  <pageMargins left="0.7" right="0.7" top="0.78740157499999996" bottom="0.78740157499999996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Bewegt!</vt:lpstr>
      <vt:lpstr>Tabelle1</vt:lpstr>
      <vt:lpstr>'Bewegt!'!Druckbereich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Kilian Schrode</dc:creator>
  <cp:lastModifiedBy>Kilian Schrode</cp:lastModifiedBy>
  <cp:lastPrinted>2023-01-13T19:18:25Z</cp:lastPrinted>
  <dcterms:created xsi:type="dcterms:W3CDTF">2023-01-13T15:34:58Z</dcterms:created>
  <dcterms:modified xsi:type="dcterms:W3CDTF">2026-06-15T14:15:53Z</dcterms:modified>
</cp:coreProperties>
</file>